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85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<sst xmlns="http://schemas.openxmlformats.org/spreadsheetml/2006/main" count="106" uniqueCount="106">
  <si>
    <t>Прилог 5а</t>
  </si>
  <si>
    <t>БИЛАНС УСПЕХА</t>
  </si>
  <si>
    <t>за период од 01.01.2024. до 31.12.2024. године</t>
  </si>
  <si>
    <t>у 000 динара</t>
  </si>
  <si>
    <t>Група рачуна, рачун</t>
  </si>
  <si>
    <t>П О З И Ц И Ј А</t>
  </si>
  <si>
    <t>АОП</t>
  </si>
  <si>
    <t>Износ</t>
  </si>
  <si>
    <t>План                
01.01-31.03.2024.</t>
  </si>
  <si>
    <t>План
01.01-30.06.2024.</t>
  </si>
  <si>
    <t>План
01.01-30.09.2024.</t>
  </si>
  <si>
    <t>План                  
01.01-31.12.2024.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</si>
  <si>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</si>
  <si>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</si>
  <si>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</si>
  <si>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</si>
  <si>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</si>
  <si>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</si>
  <si>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</si>
  <si>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</si>
  <si>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</si>
  <si>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</si>
  <si>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</si>
  <si>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</si>
  <si>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</si>
  <si>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</si>
  <si>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</si>
  <si>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</si>
  <si>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</si>
  <si>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</si>
  <si>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</si>
  <si>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</si>
  <si>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</si>
  <si>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</si>
  <si>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</si>
  <si>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</si>
  <si>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</si>
  <si>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52,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</si>
  <si>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</si>
  <si>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</si>
  <si>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</si>
  <si>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</si>
  <si>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</si>
  <si>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</si>
  <si>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</si>
  <si>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</si>
  <si>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</si>
  <si>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</si>
  <si>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</si>
  <si>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</si>
  <si>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</si>
  <si>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</si>
  <si>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</si>
  <si>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>663 и 664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</si>
  <si>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</si>
  <si>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</si>
  <si>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</si>
  <si>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</si>
  <si>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</si>
  <si>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</si>
  <si>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</si>
  <si>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</si>
  <si>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>563 и 564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</si>
  <si>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</si>
  <si>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</si>
  <si>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</si>
  <si>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</si>
  <si>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</si>
  <si>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</si>
  <si>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</si>
  <si>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</si>
  <si>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</si>
  <si>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</si>
  <si>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</si>
  <si>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</si>
  <si>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</si>
  <si>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</si>
  <si>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</si>
  <si>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</si>
  <si>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</si>
  <si>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>69-59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</si>
  <si>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</si>
  <si>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</si>
  <si>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</si>
  <si>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</si>
  <si>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rPr>
        <b/>
        <sz val="9"/>
        <rFont val="Arial"/>
        <charset val="134"/>
      </rPr>
      <t>(1045 </t>
    </r>
    <r>
      <rPr>
        <sz val="9"/>
        <rFont val="Arial"/>
        <charset val="134"/>
      </rPr>
      <t>-</t>
    </r>
    <r>
      <rPr>
        <b/>
        <sz val="9"/>
        <rFont val="Arial"/>
        <charset val="134"/>
      </rPr>
      <t> 1046 + 1047 </t>
    </r>
    <r>
      <rPr>
        <sz val="9"/>
        <rFont val="Arial"/>
        <charset val="134"/>
      </rPr>
      <t>-</t>
    </r>
    <r>
      <rPr>
        <b/>
        <sz val="9"/>
        <rFont val="Arial"/>
        <charset val="134"/>
      </rPr>
      <t> 1048) ≥ 0</t>
    </r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</si>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</sst>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9">
    <font>
      <sz val="11"/>
      <color theme="1"/>
      <name val="Calibri"/>
      <charset val="238"/>
      <scheme val="minor"/>
    </font>
    <font>
      <sz val="12"/>
      <name val="Times New Roman"/>
      <charset val="238"/>
    </font>
    <font>
      <sz val="12"/>
      <name val="Times New Roman"/>
      <charset val="238"/>
    </font>
    <font>
      <b/>
      <sz val="11"/>
      <name val="Arial"/>
      <charset val="134"/>
    </font>
    <font>
      <b/>
      <sz val="12"/>
      <name val="Arial"/>
      <charset val="134"/>
    </font>
    <font>
      <sz val="10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12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2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29" applyNumberFormat="0" applyAlignment="0" applyProtection="0">
      <alignment vertical="center"/>
    </xf>
    <xf numFmtId="0" fontId="19" fillId="8" borderId="30" applyNumberFormat="0" applyAlignment="0" applyProtection="0">
      <alignment vertical="center"/>
    </xf>
    <xf numFmtId="0" fontId="20" fillId="8" borderId="29" applyNumberFormat="0" applyAlignment="0" applyProtection="0">
      <alignment vertical="center"/>
    </xf>
    <xf numFmtId="0" fontId="21" fillId="9" borderId="31" applyNumberFormat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1" fillId="0" borderId="2" xfId="0" applyFont="1" applyBorder="1"/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center" vertical="center"/>
    </xf>
    <xf numFmtId="3" fontId="5" fillId="4" borderId="17" xfId="0" applyNumberFormat="1" applyFont="1" applyFill="1" applyBorder="1" applyAlignment="1">
      <alignment horizontal="center" vertical="center"/>
    </xf>
    <xf numFmtId="3" fontId="5" fillId="4" borderId="18" xfId="0" applyNumberFormat="1" applyFont="1" applyFill="1" applyBorder="1" applyAlignment="1">
      <alignment horizontal="center" vertical="center"/>
    </xf>
    <xf numFmtId="3" fontId="5" fillId="4" borderId="19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horizontal="center" vertical="center" wrapText="1"/>
    </xf>
    <xf numFmtId="3" fontId="5" fillId="4" borderId="20" xfId="0" applyNumberFormat="1" applyFont="1" applyFill="1" applyBorder="1" applyAlignment="1">
      <alignment horizontal="center" vertical="center"/>
    </xf>
    <xf numFmtId="3" fontId="5" fillId="4" borderId="22" xfId="0" applyNumberFormat="1" applyFont="1" applyFill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vertical="center" wrapText="1"/>
    </xf>
    <xf numFmtId="3" fontId="5" fillId="0" borderId="21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5" borderId="20" xfId="0" applyNumberFormat="1" applyFont="1" applyFill="1" applyBorder="1" applyAlignment="1">
      <alignment horizontal="center" vertical="center"/>
    </xf>
    <xf numFmtId="3" fontId="5" fillId="5" borderId="22" xfId="0" applyNumberFormat="1" applyFont="1" applyFill="1" applyBorder="1" applyAlignment="1">
      <alignment horizontal="center" vertical="center"/>
    </xf>
    <xf numFmtId="3" fontId="5" fillId="5" borderId="23" xfId="0" applyNumberFormat="1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3" fontId="8" fillId="0" borderId="21" xfId="0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"/>
  <sheetViews>
    <sheetView tabSelected="1" workbookViewId="0">
      <selection activeCell="L14" sqref="L14"/>
    </sheetView>
  </sheetViews>
  <sheetFormatPr defaultColWidth="9" defaultRowHeight="15.75" outlineLevelCol="7"/>
  <cols>
    <col min="1" max="1" width="3" style="1" customWidth="1"/>
    <col min="2" max="2" width="18.7142857142857" style="1" customWidth="1"/>
    <col min="3" max="3" width="69.7142857142857" style="1" customWidth="1"/>
    <col min="4" max="4" width="9.14285714285714" style="1"/>
    <col min="5" max="8" width="15.7142857142857" style="2" customWidth="1"/>
    <col min="9" max="16384" width="9.14285714285714" style="1"/>
  </cols>
  <sheetData>
    <row r="1" spans="8:8">
      <c r="H1" s="3" t="s">
        <v>0</v>
      </c>
    </row>
    <row r="2" ht="20.25" customHeight="1" spans="2:8">
      <c r="B2" s="4" t="s">
        <v>1</v>
      </c>
      <c r="C2" s="4"/>
      <c r="D2" s="4"/>
      <c r="E2" s="4"/>
      <c r="F2" s="4"/>
      <c r="G2" s="4"/>
      <c r="H2" s="4"/>
    </row>
    <row r="3" ht="12" customHeight="1" spans="2:8">
      <c r="B3" s="4" t="s">
        <v>2</v>
      </c>
      <c r="C3" s="4"/>
      <c r="D3" s="4"/>
      <c r="E3" s="4"/>
      <c r="F3" s="4"/>
      <c r="G3" s="4"/>
      <c r="H3" s="4"/>
    </row>
    <row r="4" spans="8:8">
      <c r="H4" s="5" t="s">
        <v>3</v>
      </c>
    </row>
    <row r="5" ht="2.25" customHeight="1" spans="5:8">
      <c r="E5" s="6"/>
      <c r="F5" s="6"/>
      <c r="G5" s="6"/>
      <c r="H5" s="7"/>
    </row>
    <row r="6" spans="1:8">
      <c r="A6" s="8"/>
      <c r="B6" s="9" t="s">
        <v>4</v>
      </c>
      <c r="C6" s="10" t="s">
        <v>5</v>
      </c>
      <c r="D6" s="10" t="s">
        <v>6</v>
      </c>
      <c r="E6" s="11" t="s">
        <v>7</v>
      </c>
      <c r="F6" s="12"/>
      <c r="G6" s="12"/>
      <c r="H6" s="13"/>
    </row>
    <row r="7" ht="31.5" customHeight="1" spans="1:8">
      <c r="A7" s="8"/>
      <c r="B7" s="14"/>
      <c r="C7" s="15"/>
      <c r="D7" s="15"/>
      <c r="E7" s="15" t="s">
        <v>8</v>
      </c>
      <c r="F7" s="15" t="s">
        <v>9</v>
      </c>
      <c r="G7" s="15" t="s">
        <v>10</v>
      </c>
      <c r="H7" s="16" t="s">
        <v>11</v>
      </c>
    </row>
    <row r="8" ht="14.25" customHeight="1" spans="1:8">
      <c r="A8" s="8"/>
      <c r="B8" s="17">
        <v>1</v>
      </c>
      <c r="C8" s="18">
        <v>2</v>
      </c>
      <c r="D8" s="18">
        <v>3</v>
      </c>
      <c r="E8" s="18">
        <v>4</v>
      </c>
      <c r="F8" s="19">
        <v>5</v>
      </c>
      <c r="G8" s="19">
        <v>6</v>
      </c>
      <c r="H8" s="20">
        <v>7</v>
      </c>
    </row>
    <row r="9" ht="20.1" customHeight="1" spans="1:8">
      <c r="A9" s="8"/>
      <c r="B9" s="21"/>
      <c r="C9" s="22" t="s">
        <v>12</v>
      </c>
      <c r="D9" s="23">
        <v>1001</v>
      </c>
      <c r="E9" s="24">
        <f>E11+E14+E17+E18-E19+E20+E21</f>
        <v>135295</v>
      </c>
      <c r="F9" s="25">
        <f t="shared" ref="F9:H9" si="0">F11+F14+F17+F18-F19+F20+F21</f>
        <v>271874</v>
      </c>
      <c r="G9" s="26">
        <f t="shared" si="0"/>
        <v>407168</v>
      </c>
      <c r="H9" s="27">
        <f t="shared" si="0"/>
        <v>543748</v>
      </c>
    </row>
    <row r="10" ht="12" customHeight="1" spans="1:8">
      <c r="A10" s="8"/>
      <c r="B10" s="28"/>
      <c r="C10" s="29" t="s">
        <v>13</v>
      </c>
      <c r="D10" s="30"/>
      <c r="E10" s="24"/>
      <c r="F10" s="31"/>
      <c r="G10" s="32"/>
      <c r="H10" s="33"/>
    </row>
    <row r="11" ht="20.1" customHeight="1" spans="1:8">
      <c r="A11" s="8"/>
      <c r="B11" s="28">
        <v>60</v>
      </c>
      <c r="C11" s="34" t="s">
        <v>14</v>
      </c>
      <c r="D11" s="30">
        <v>1002</v>
      </c>
      <c r="E11" s="35">
        <f>E12+E13</f>
        <v>1500</v>
      </c>
      <c r="F11" s="36">
        <f t="shared" ref="F11:H11" si="1">F12+F13</f>
        <v>3000</v>
      </c>
      <c r="G11" s="37">
        <f t="shared" si="1"/>
        <v>4500</v>
      </c>
      <c r="H11" s="38">
        <f t="shared" si="1"/>
        <v>6000</v>
      </c>
    </row>
    <row r="12" ht="20.1" customHeight="1" spans="1:8">
      <c r="A12" s="8"/>
      <c r="B12" s="28" t="s">
        <v>15</v>
      </c>
      <c r="C12" s="34" t="s">
        <v>16</v>
      </c>
      <c r="D12" s="30">
        <v>1003</v>
      </c>
      <c r="E12" s="35">
        <v>1500</v>
      </c>
      <c r="F12" s="36">
        <v>3000</v>
      </c>
      <c r="G12" s="37">
        <v>4500</v>
      </c>
      <c r="H12" s="38">
        <v>6000</v>
      </c>
    </row>
    <row r="13" ht="20.1" customHeight="1" spans="1:8">
      <c r="A13" s="8"/>
      <c r="B13" s="28" t="s">
        <v>17</v>
      </c>
      <c r="C13" s="34" t="s">
        <v>18</v>
      </c>
      <c r="D13" s="30">
        <v>1004</v>
      </c>
      <c r="E13" s="35"/>
      <c r="F13" s="36"/>
      <c r="G13" s="37"/>
      <c r="H13" s="38"/>
    </row>
    <row r="14" ht="20.1" customHeight="1" spans="1:8">
      <c r="A14" s="8"/>
      <c r="B14" s="28">
        <v>61</v>
      </c>
      <c r="C14" s="34" t="s">
        <v>19</v>
      </c>
      <c r="D14" s="30">
        <v>1005</v>
      </c>
      <c r="E14" s="35">
        <f>E15+E16</f>
        <v>126795</v>
      </c>
      <c r="F14" s="39">
        <f t="shared" ref="F14:H14" si="2">F15+F16</f>
        <v>254874</v>
      </c>
      <c r="G14" s="40">
        <f t="shared" si="2"/>
        <v>381668</v>
      </c>
      <c r="H14" s="41">
        <f t="shared" si="2"/>
        <v>509748</v>
      </c>
    </row>
    <row r="15" ht="20.1" customHeight="1" spans="1:8">
      <c r="A15" s="8"/>
      <c r="B15" s="28" t="s">
        <v>20</v>
      </c>
      <c r="C15" s="34" t="s">
        <v>21</v>
      </c>
      <c r="D15" s="30">
        <v>1006</v>
      </c>
      <c r="E15" s="35">
        <v>126795</v>
      </c>
      <c r="F15" s="39">
        <f>253589+1285</f>
        <v>254874</v>
      </c>
      <c r="G15" s="40">
        <f>380383+1285</f>
        <v>381668</v>
      </c>
      <c r="H15" s="41">
        <v>509748</v>
      </c>
    </row>
    <row r="16" ht="20.1" customHeight="1" spans="1:8">
      <c r="A16" s="8"/>
      <c r="B16" s="28" t="s">
        <v>22</v>
      </c>
      <c r="C16" s="34" t="s">
        <v>23</v>
      </c>
      <c r="D16" s="30">
        <v>1007</v>
      </c>
      <c r="E16" s="35"/>
      <c r="F16" s="36"/>
      <c r="G16" s="37"/>
      <c r="H16" s="38"/>
    </row>
    <row r="17" ht="20.1" customHeight="1" spans="1:8">
      <c r="A17" s="8"/>
      <c r="B17" s="28">
        <v>62</v>
      </c>
      <c r="C17" s="34" t="s">
        <v>24</v>
      </c>
      <c r="D17" s="30">
        <v>1008</v>
      </c>
      <c r="E17" s="35"/>
      <c r="F17" s="36"/>
      <c r="G17" s="37"/>
      <c r="H17" s="38"/>
    </row>
    <row r="18" ht="20.1" customHeight="1" spans="1:8">
      <c r="A18" s="8"/>
      <c r="B18" s="28">
        <v>630</v>
      </c>
      <c r="C18" s="34" t="s">
        <v>25</v>
      </c>
      <c r="D18" s="30">
        <v>1009</v>
      </c>
      <c r="E18" s="35"/>
      <c r="F18" s="36"/>
      <c r="G18" s="37"/>
      <c r="H18" s="38"/>
    </row>
    <row r="19" ht="20.1" customHeight="1" spans="1:8">
      <c r="A19" s="8"/>
      <c r="B19" s="28">
        <v>631</v>
      </c>
      <c r="C19" s="34" t="s">
        <v>26</v>
      </c>
      <c r="D19" s="30">
        <v>1010</v>
      </c>
      <c r="E19" s="35"/>
      <c r="F19" s="36"/>
      <c r="G19" s="37"/>
      <c r="H19" s="38"/>
    </row>
    <row r="20" ht="20.1" customHeight="1" spans="1:8">
      <c r="A20" s="8"/>
      <c r="B20" s="28" t="s">
        <v>27</v>
      </c>
      <c r="C20" s="34" t="s">
        <v>28</v>
      </c>
      <c r="D20" s="30">
        <v>1011</v>
      </c>
      <c r="E20" s="35">
        <v>7000</v>
      </c>
      <c r="F20" s="36">
        <v>14000</v>
      </c>
      <c r="G20" s="37">
        <v>21000</v>
      </c>
      <c r="H20" s="38">
        <v>28000</v>
      </c>
    </row>
    <row r="21" ht="25.5" customHeight="1" spans="1:8">
      <c r="A21" s="8"/>
      <c r="B21" s="28" t="s">
        <v>29</v>
      </c>
      <c r="C21" s="34" t="s">
        <v>30</v>
      </c>
      <c r="D21" s="30">
        <v>1012</v>
      </c>
      <c r="E21" s="35"/>
      <c r="F21" s="36"/>
      <c r="G21" s="37"/>
      <c r="H21" s="38"/>
    </row>
    <row r="22" ht="20.1" customHeight="1" spans="1:8">
      <c r="A22" s="8"/>
      <c r="B22" s="28"/>
      <c r="C22" s="42" t="s">
        <v>31</v>
      </c>
      <c r="D22" s="30">
        <v>1013</v>
      </c>
      <c r="E22" s="35">
        <f>E23+E24+E25+E29+E30+E31+E32+E33</f>
        <v>135136</v>
      </c>
      <c r="F22" s="39">
        <f t="shared" ref="F22:H22" si="3">F23+F24+F25+F29+F30+F31+F32+F33</f>
        <v>271555</v>
      </c>
      <c r="G22" s="40">
        <f t="shared" si="3"/>
        <v>406690</v>
      </c>
      <c r="H22" s="41">
        <f t="shared" si="3"/>
        <v>543108</v>
      </c>
    </row>
    <row r="23" ht="20.1" customHeight="1" spans="1:8">
      <c r="A23" s="8"/>
      <c r="B23" s="28">
        <v>50</v>
      </c>
      <c r="C23" s="34" t="s">
        <v>32</v>
      </c>
      <c r="D23" s="30">
        <v>1014</v>
      </c>
      <c r="E23" s="35">
        <v>750</v>
      </c>
      <c r="F23" s="39">
        <v>1500</v>
      </c>
      <c r="G23" s="40">
        <v>2250</v>
      </c>
      <c r="H23" s="41">
        <v>3000</v>
      </c>
    </row>
    <row r="24" ht="20.1" customHeight="1" spans="1:8">
      <c r="A24" s="8"/>
      <c r="B24" s="28">
        <v>51</v>
      </c>
      <c r="C24" s="34" t="s">
        <v>33</v>
      </c>
      <c r="D24" s="30">
        <v>1015</v>
      </c>
      <c r="E24" s="35">
        <v>26894</v>
      </c>
      <c r="F24" s="39">
        <f>53788+495</f>
        <v>54283</v>
      </c>
      <c r="G24" s="40">
        <f>80681+495</f>
        <v>81176</v>
      </c>
      <c r="H24" s="41">
        <v>108565</v>
      </c>
    </row>
    <row r="25" ht="25.5" customHeight="1" spans="1:8">
      <c r="A25" s="8"/>
      <c r="B25" s="28">
        <v>52</v>
      </c>
      <c r="C25" s="34" t="s">
        <v>34</v>
      </c>
      <c r="D25" s="30">
        <v>1016</v>
      </c>
      <c r="E25" s="35">
        <f>E26+E27+E28</f>
        <v>77116</v>
      </c>
      <c r="F25" s="39">
        <f t="shared" ref="F25:H25" si="4">F26+F27+F28</f>
        <v>154307</v>
      </c>
      <c r="G25" s="40">
        <f t="shared" si="4"/>
        <v>231423</v>
      </c>
      <c r="H25" s="41">
        <f t="shared" si="4"/>
        <v>308613</v>
      </c>
    </row>
    <row r="26" ht="20.1" customHeight="1" spans="1:8">
      <c r="A26" s="8"/>
      <c r="B26" s="28">
        <v>520</v>
      </c>
      <c r="C26" s="34" t="s">
        <v>35</v>
      </c>
      <c r="D26" s="30">
        <v>1017</v>
      </c>
      <c r="E26" s="35">
        <v>53520</v>
      </c>
      <c r="F26" s="39">
        <v>107040</v>
      </c>
      <c r="G26" s="40">
        <v>160560</v>
      </c>
      <c r="H26" s="41">
        <v>214080</v>
      </c>
    </row>
    <row r="27" ht="20.1" customHeight="1" spans="1:8">
      <c r="A27" s="8"/>
      <c r="B27" s="28">
        <v>521</v>
      </c>
      <c r="C27" s="34" t="s">
        <v>36</v>
      </c>
      <c r="D27" s="30">
        <v>1018</v>
      </c>
      <c r="E27" s="35">
        <v>8108</v>
      </c>
      <c r="F27" s="39">
        <v>16217</v>
      </c>
      <c r="G27" s="40">
        <v>24325</v>
      </c>
      <c r="H27" s="41">
        <v>32433</v>
      </c>
    </row>
    <row r="28" ht="20.1" customHeight="1" spans="1:8">
      <c r="A28" s="8"/>
      <c r="B28" s="28" t="s">
        <v>37</v>
      </c>
      <c r="C28" s="34" t="s">
        <v>38</v>
      </c>
      <c r="D28" s="30">
        <v>1019</v>
      </c>
      <c r="E28" s="35">
        <v>15488</v>
      </c>
      <c r="F28" s="39">
        <f>30975+75</f>
        <v>31050</v>
      </c>
      <c r="G28" s="40">
        <f>46463+75</f>
        <v>46538</v>
      </c>
      <c r="H28" s="41">
        <v>62100</v>
      </c>
    </row>
    <row r="29" ht="20.1" customHeight="1" spans="1:8">
      <c r="A29" s="8"/>
      <c r="B29" s="28">
        <v>540</v>
      </c>
      <c r="C29" s="34" t="s">
        <v>39</v>
      </c>
      <c r="D29" s="30">
        <v>1020</v>
      </c>
      <c r="E29" s="35">
        <v>7748</v>
      </c>
      <c r="F29" s="39">
        <f>15495-1100</f>
        <v>14395</v>
      </c>
      <c r="G29" s="40">
        <f>23243-1100</f>
        <v>22143</v>
      </c>
      <c r="H29" s="41">
        <v>28790</v>
      </c>
    </row>
    <row r="30" ht="25.5" customHeight="1" spans="1:8">
      <c r="A30" s="8"/>
      <c r="B30" s="28" t="s">
        <v>40</v>
      </c>
      <c r="C30" s="34" t="s">
        <v>41</v>
      </c>
      <c r="D30" s="30">
        <v>1021</v>
      </c>
      <c r="E30" s="35"/>
      <c r="F30" s="39"/>
      <c r="G30" s="40"/>
      <c r="H30" s="41"/>
    </row>
    <row r="31" ht="20.1" customHeight="1" spans="1:8">
      <c r="A31" s="8"/>
      <c r="B31" s="28">
        <v>53</v>
      </c>
      <c r="C31" s="34" t="s">
        <v>42</v>
      </c>
      <c r="D31" s="30">
        <v>1022</v>
      </c>
      <c r="E31" s="35">
        <v>16435</v>
      </c>
      <c r="F31" s="39">
        <f>32870+1625</f>
        <v>34495</v>
      </c>
      <c r="G31" s="40">
        <f>49305+1625</f>
        <v>50930</v>
      </c>
      <c r="H31" s="41">
        <v>68990</v>
      </c>
    </row>
    <row r="32" ht="20.1" customHeight="1" spans="1:8">
      <c r="A32" s="8"/>
      <c r="B32" s="28" t="s">
        <v>43</v>
      </c>
      <c r="C32" s="34" t="s">
        <v>44</v>
      </c>
      <c r="D32" s="30">
        <v>1023</v>
      </c>
      <c r="E32" s="35">
        <v>1000</v>
      </c>
      <c r="F32" s="39">
        <v>2000</v>
      </c>
      <c r="G32" s="40">
        <v>3000</v>
      </c>
      <c r="H32" s="41">
        <v>4000</v>
      </c>
    </row>
    <row r="33" ht="20.1" customHeight="1" spans="1:8">
      <c r="A33" s="8"/>
      <c r="B33" s="28">
        <v>55</v>
      </c>
      <c r="C33" s="34" t="s">
        <v>45</v>
      </c>
      <c r="D33" s="30">
        <v>1024</v>
      </c>
      <c r="E33" s="35">
        <v>5193</v>
      </c>
      <c r="F33" s="39">
        <f>10385+190</f>
        <v>10575</v>
      </c>
      <c r="G33" s="40">
        <f>15578+190</f>
        <v>15768</v>
      </c>
      <c r="H33" s="41">
        <v>21150</v>
      </c>
    </row>
    <row r="34" ht="20.1" customHeight="1" spans="1:8">
      <c r="A34" s="8"/>
      <c r="B34" s="28"/>
      <c r="C34" s="42" t="s">
        <v>46</v>
      </c>
      <c r="D34" s="30">
        <v>1025</v>
      </c>
      <c r="E34" s="35">
        <f>E9-E22</f>
        <v>159</v>
      </c>
      <c r="F34" s="36">
        <f t="shared" ref="F34:H34" si="5">F9-F22</f>
        <v>319</v>
      </c>
      <c r="G34" s="37">
        <f t="shared" si="5"/>
        <v>478</v>
      </c>
      <c r="H34" s="38">
        <f t="shared" si="5"/>
        <v>640</v>
      </c>
    </row>
    <row r="35" ht="20.1" customHeight="1" spans="1:8">
      <c r="A35" s="8"/>
      <c r="B35" s="28"/>
      <c r="C35" s="42" t="s">
        <v>47</v>
      </c>
      <c r="D35" s="30">
        <v>1026</v>
      </c>
      <c r="E35" s="35"/>
      <c r="F35" s="36"/>
      <c r="G35" s="37"/>
      <c r="H35" s="38"/>
    </row>
    <row r="36" ht="20.1" customHeight="1" spans="1:8">
      <c r="A36" s="8"/>
      <c r="B36" s="28"/>
      <c r="C36" s="43" t="s">
        <v>48</v>
      </c>
      <c r="D36" s="30">
        <v>1027</v>
      </c>
      <c r="E36" s="35">
        <f>E38+E39+E40+E41</f>
        <v>1000</v>
      </c>
      <c r="F36" s="36">
        <f t="shared" ref="F36:H36" si="6">F38+F39+F40+F41</f>
        <v>2000</v>
      </c>
      <c r="G36" s="37">
        <f t="shared" si="6"/>
        <v>3000</v>
      </c>
      <c r="H36" s="38">
        <f t="shared" si="6"/>
        <v>4000</v>
      </c>
    </row>
    <row r="37" ht="10.5" customHeight="1" spans="1:8">
      <c r="A37" s="8"/>
      <c r="B37" s="28"/>
      <c r="C37" s="29" t="s">
        <v>49</v>
      </c>
      <c r="D37" s="30"/>
      <c r="E37" s="35"/>
      <c r="F37" s="36"/>
      <c r="G37" s="37"/>
      <c r="H37" s="38"/>
    </row>
    <row r="38" ht="24" customHeight="1" spans="1:8">
      <c r="A38" s="8"/>
      <c r="B38" s="28" t="s">
        <v>50</v>
      </c>
      <c r="C38" s="34" t="s">
        <v>51</v>
      </c>
      <c r="D38" s="30">
        <v>1028</v>
      </c>
      <c r="E38" s="35"/>
      <c r="F38" s="36"/>
      <c r="G38" s="37"/>
      <c r="H38" s="38"/>
    </row>
    <row r="39" ht="20.1" customHeight="1" spans="1:8">
      <c r="A39" s="8"/>
      <c r="B39" s="28">
        <v>662</v>
      </c>
      <c r="C39" s="34" t="s">
        <v>52</v>
      </c>
      <c r="D39" s="30">
        <v>1029</v>
      </c>
      <c r="E39" s="35">
        <v>1000</v>
      </c>
      <c r="F39" s="36">
        <v>2000</v>
      </c>
      <c r="G39" s="37">
        <v>3000</v>
      </c>
      <c r="H39" s="38">
        <v>4000</v>
      </c>
    </row>
    <row r="40" ht="20.1" customHeight="1" spans="1:8">
      <c r="A40" s="8"/>
      <c r="B40" s="28" t="s">
        <v>53</v>
      </c>
      <c r="C40" s="34" t="s">
        <v>54</v>
      </c>
      <c r="D40" s="30">
        <v>1030</v>
      </c>
      <c r="E40" s="35"/>
      <c r="F40" s="36"/>
      <c r="G40" s="37"/>
      <c r="H40" s="38"/>
    </row>
    <row r="41" ht="20.1" customHeight="1" spans="1:8">
      <c r="A41" s="8"/>
      <c r="B41" s="28" t="s">
        <v>55</v>
      </c>
      <c r="C41" s="34" t="s">
        <v>56</v>
      </c>
      <c r="D41" s="30">
        <v>1031</v>
      </c>
      <c r="E41" s="35"/>
      <c r="F41" s="36"/>
      <c r="G41" s="37"/>
      <c r="H41" s="38"/>
    </row>
    <row r="42" ht="20.1" customHeight="1" spans="1:8">
      <c r="A42" s="8"/>
      <c r="B42" s="28"/>
      <c r="C42" s="43" t="s">
        <v>57</v>
      </c>
      <c r="D42" s="30">
        <v>1032</v>
      </c>
      <c r="E42" s="35">
        <f>E44+E45+E46+E47</f>
        <v>88</v>
      </c>
      <c r="F42" s="36">
        <f t="shared" ref="F42:H42" si="7">F44+F45+F46+F47</f>
        <v>175</v>
      </c>
      <c r="G42" s="37">
        <f t="shared" si="7"/>
        <v>263</v>
      </c>
      <c r="H42" s="38">
        <f t="shared" si="7"/>
        <v>350</v>
      </c>
    </row>
    <row r="43" ht="10.5" customHeight="1" spans="1:8">
      <c r="A43" s="8"/>
      <c r="B43" s="28"/>
      <c r="C43" s="29" t="s">
        <v>58</v>
      </c>
      <c r="D43" s="30"/>
      <c r="E43" s="35"/>
      <c r="F43" s="36"/>
      <c r="G43" s="37"/>
      <c r="H43" s="38"/>
    </row>
    <row r="44" ht="27.75" customHeight="1" spans="1:8">
      <c r="A44" s="8"/>
      <c r="B44" s="28" t="s">
        <v>59</v>
      </c>
      <c r="C44" s="34" t="s">
        <v>60</v>
      </c>
      <c r="D44" s="30">
        <v>1033</v>
      </c>
      <c r="E44" s="35"/>
      <c r="F44" s="36"/>
      <c r="G44" s="37"/>
      <c r="H44" s="38"/>
    </row>
    <row r="45" ht="20.1" customHeight="1" spans="1:8">
      <c r="A45" s="8"/>
      <c r="B45" s="28">
        <v>562</v>
      </c>
      <c r="C45" s="34" t="s">
        <v>61</v>
      </c>
      <c r="D45" s="30">
        <v>1034</v>
      </c>
      <c r="E45" s="35">
        <v>75</v>
      </c>
      <c r="F45" s="36">
        <v>150</v>
      </c>
      <c r="G45" s="37">
        <v>225</v>
      </c>
      <c r="H45" s="38">
        <v>300</v>
      </c>
    </row>
    <row r="46" ht="20.1" customHeight="1" spans="1:8">
      <c r="A46" s="8"/>
      <c r="B46" s="28" t="s">
        <v>62</v>
      </c>
      <c r="C46" s="34" t="s">
        <v>63</v>
      </c>
      <c r="D46" s="30">
        <v>1035</v>
      </c>
      <c r="E46" s="35"/>
      <c r="F46" s="36"/>
      <c r="G46" s="37"/>
      <c r="H46" s="38"/>
    </row>
    <row r="47" ht="20.1" customHeight="1" spans="1:8">
      <c r="A47" s="8"/>
      <c r="B47" s="28" t="s">
        <v>64</v>
      </c>
      <c r="C47" s="34" t="s">
        <v>65</v>
      </c>
      <c r="D47" s="30">
        <v>1036</v>
      </c>
      <c r="E47" s="35">
        <v>13</v>
      </c>
      <c r="F47" s="36">
        <v>25</v>
      </c>
      <c r="G47" s="37">
        <v>38</v>
      </c>
      <c r="H47" s="38">
        <v>50</v>
      </c>
    </row>
    <row r="48" ht="20.1" customHeight="1" spans="1:8">
      <c r="A48" s="8"/>
      <c r="B48" s="28"/>
      <c r="C48" s="42" t="s">
        <v>66</v>
      </c>
      <c r="D48" s="30">
        <v>1037</v>
      </c>
      <c r="E48" s="35">
        <f>E36-E42</f>
        <v>912</v>
      </c>
      <c r="F48" s="36">
        <f t="shared" ref="F48:H48" si="8">F36-F42</f>
        <v>1825</v>
      </c>
      <c r="G48" s="37">
        <f t="shared" si="8"/>
        <v>2737</v>
      </c>
      <c r="H48" s="38">
        <f t="shared" si="8"/>
        <v>3650</v>
      </c>
    </row>
    <row r="49" ht="20.1" customHeight="1" spans="1:8">
      <c r="A49" s="8"/>
      <c r="B49" s="28"/>
      <c r="C49" s="42" t="s">
        <v>67</v>
      </c>
      <c r="D49" s="30">
        <v>1038</v>
      </c>
      <c r="E49" s="35">
        <v>0</v>
      </c>
      <c r="F49" s="36">
        <v>0</v>
      </c>
      <c r="G49" s="37">
        <v>0</v>
      </c>
      <c r="H49" s="38">
        <v>0</v>
      </c>
    </row>
    <row r="50" ht="28.5" customHeight="1" spans="1:8">
      <c r="A50" s="8"/>
      <c r="B50" s="28" t="s">
        <v>68</v>
      </c>
      <c r="C50" s="42" t="s">
        <v>69</v>
      </c>
      <c r="D50" s="30">
        <v>1039</v>
      </c>
      <c r="E50" s="35"/>
      <c r="F50" s="36"/>
      <c r="G50" s="37"/>
      <c r="H50" s="38"/>
    </row>
    <row r="51" ht="30" customHeight="1" spans="1:8">
      <c r="A51" s="8"/>
      <c r="B51" s="28" t="s">
        <v>70</v>
      </c>
      <c r="C51" s="42" t="s">
        <v>71</v>
      </c>
      <c r="D51" s="30">
        <v>1040</v>
      </c>
      <c r="E51" s="35">
        <v>1000</v>
      </c>
      <c r="F51" s="36">
        <v>2000</v>
      </c>
      <c r="G51" s="37">
        <v>3000</v>
      </c>
      <c r="H51" s="38">
        <v>4000</v>
      </c>
    </row>
    <row r="52" ht="20.1" customHeight="1" spans="1:8">
      <c r="A52" s="8"/>
      <c r="B52" s="28">
        <v>67</v>
      </c>
      <c r="C52" s="42" t="s">
        <v>72</v>
      </c>
      <c r="D52" s="30">
        <v>1041</v>
      </c>
      <c r="E52" s="35">
        <v>28</v>
      </c>
      <c r="F52" s="36">
        <v>55</v>
      </c>
      <c r="G52" s="37">
        <v>83</v>
      </c>
      <c r="H52" s="38">
        <v>110</v>
      </c>
    </row>
    <row r="53" ht="20.1" customHeight="1" spans="1:8">
      <c r="A53" s="8"/>
      <c r="B53" s="28">
        <v>57</v>
      </c>
      <c r="C53" s="42" t="s">
        <v>73</v>
      </c>
      <c r="D53" s="30">
        <v>1042</v>
      </c>
      <c r="E53" s="35">
        <v>99</v>
      </c>
      <c r="F53" s="36">
        <v>199</v>
      </c>
      <c r="G53" s="37">
        <v>298</v>
      </c>
      <c r="H53" s="38">
        <v>400</v>
      </c>
    </row>
    <row r="54" ht="20.1" customHeight="1" spans="1:8">
      <c r="A54" s="8"/>
      <c r="B54" s="28"/>
      <c r="C54" s="43" t="s">
        <v>74</v>
      </c>
      <c r="D54" s="30">
        <v>1043</v>
      </c>
      <c r="E54" s="35">
        <f>E9+E36+E50+E52</f>
        <v>136323</v>
      </c>
      <c r="F54" s="39">
        <f t="shared" ref="F54:H54" si="9">F9+F36+F50+F52</f>
        <v>273929</v>
      </c>
      <c r="G54" s="40">
        <f t="shared" si="9"/>
        <v>410251</v>
      </c>
      <c r="H54" s="41">
        <f t="shared" si="9"/>
        <v>547858</v>
      </c>
    </row>
    <row r="55" ht="12" customHeight="1" spans="1:8">
      <c r="A55" s="8"/>
      <c r="B55" s="28"/>
      <c r="C55" s="29" t="s">
        <v>75</v>
      </c>
      <c r="D55" s="30"/>
      <c r="E55" s="35"/>
      <c r="F55" s="39"/>
      <c r="G55" s="40"/>
      <c r="H55" s="41"/>
    </row>
    <row r="56" ht="20.1" customHeight="1" spans="1:8">
      <c r="A56" s="8"/>
      <c r="B56" s="28"/>
      <c r="C56" s="43" t="s">
        <v>76</v>
      </c>
      <c r="D56" s="30">
        <v>1044</v>
      </c>
      <c r="E56" s="35">
        <f>E22+E42+E51+E53</f>
        <v>136323</v>
      </c>
      <c r="F56" s="39">
        <f t="shared" ref="F56:H56" si="10">F22+F42+F51+F53</f>
        <v>273929</v>
      </c>
      <c r="G56" s="40">
        <f t="shared" si="10"/>
        <v>410251</v>
      </c>
      <c r="H56" s="41">
        <f t="shared" si="10"/>
        <v>547858</v>
      </c>
    </row>
    <row r="57" ht="13.5" customHeight="1" spans="1:8">
      <c r="A57" s="8"/>
      <c r="B57" s="28"/>
      <c r="C57" s="29" t="s">
        <v>77</v>
      </c>
      <c r="D57" s="30"/>
      <c r="E57" s="35"/>
      <c r="F57" s="39"/>
      <c r="G57" s="40"/>
      <c r="H57" s="41"/>
    </row>
    <row r="58" ht="20.1" customHeight="1" spans="1:8">
      <c r="A58" s="8"/>
      <c r="B58" s="28"/>
      <c r="C58" s="42" t="s">
        <v>78</v>
      </c>
      <c r="D58" s="30">
        <v>1045</v>
      </c>
      <c r="E58" s="35">
        <f>E54-E56</f>
        <v>0</v>
      </c>
      <c r="F58" s="36">
        <f t="shared" ref="F58:H58" si="11">F54-F56</f>
        <v>0</v>
      </c>
      <c r="G58" s="37">
        <f t="shared" si="11"/>
        <v>0</v>
      </c>
      <c r="H58" s="38">
        <f t="shared" si="11"/>
        <v>0</v>
      </c>
    </row>
    <row r="59" ht="20.1" customHeight="1" spans="1:8">
      <c r="A59" s="8"/>
      <c r="B59" s="28"/>
      <c r="C59" s="42" t="s">
        <v>79</v>
      </c>
      <c r="D59" s="30">
        <v>1046</v>
      </c>
      <c r="E59" s="35"/>
      <c r="F59" s="36"/>
      <c r="G59" s="37"/>
      <c r="H59" s="38"/>
    </row>
    <row r="60" ht="41.25" customHeight="1" spans="1:8">
      <c r="A60" s="8"/>
      <c r="B60" s="28" t="s">
        <v>80</v>
      </c>
      <c r="C60" s="42" t="s">
        <v>81</v>
      </c>
      <c r="D60" s="30">
        <v>1047</v>
      </c>
      <c r="E60" s="44"/>
      <c r="F60" s="36"/>
      <c r="G60" s="37"/>
      <c r="H60" s="38"/>
    </row>
    <row r="61" ht="42" customHeight="1" spans="1:8">
      <c r="A61" s="8"/>
      <c r="B61" s="28" t="s">
        <v>82</v>
      </c>
      <c r="C61" s="42" t="s">
        <v>83</v>
      </c>
      <c r="D61" s="30">
        <v>1048</v>
      </c>
      <c r="E61" s="44"/>
      <c r="F61" s="36"/>
      <c r="G61" s="37"/>
      <c r="H61" s="38"/>
    </row>
    <row r="62" ht="20.1" customHeight="1" spans="1:8">
      <c r="A62" s="8"/>
      <c r="B62" s="28"/>
      <c r="C62" s="43" t="s">
        <v>84</v>
      </c>
      <c r="D62" s="30">
        <v>1049</v>
      </c>
      <c r="E62" s="35">
        <f>E58-E59+E60-E61</f>
        <v>0</v>
      </c>
      <c r="F62" s="36">
        <f t="shared" ref="F62:H62" si="12">F58-F59+F60-F61</f>
        <v>0</v>
      </c>
      <c r="G62" s="37">
        <f t="shared" si="12"/>
        <v>0</v>
      </c>
      <c r="H62" s="38">
        <f t="shared" si="12"/>
        <v>0</v>
      </c>
    </row>
    <row r="63" ht="12.75" customHeight="1" spans="1:8">
      <c r="A63" s="8"/>
      <c r="B63" s="28"/>
      <c r="C63" s="29" t="s">
        <v>85</v>
      </c>
      <c r="D63" s="30"/>
      <c r="E63" s="35"/>
      <c r="F63" s="36"/>
      <c r="G63" s="37"/>
      <c r="H63" s="38"/>
    </row>
    <row r="64" ht="20.1" customHeight="1" spans="1:8">
      <c r="A64" s="8"/>
      <c r="B64" s="28"/>
      <c r="C64" s="43" t="s">
        <v>86</v>
      </c>
      <c r="D64" s="30">
        <v>1050</v>
      </c>
      <c r="E64" s="35">
        <v>0</v>
      </c>
      <c r="F64" s="36">
        <v>0</v>
      </c>
      <c r="G64" s="37">
        <v>0</v>
      </c>
      <c r="H64" s="38">
        <v>0</v>
      </c>
    </row>
    <row r="65" ht="10.5" customHeight="1" spans="1:8">
      <c r="A65" s="8"/>
      <c r="B65" s="28"/>
      <c r="C65" s="29" t="s">
        <v>87</v>
      </c>
      <c r="D65" s="30"/>
      <c r="E65" s="35"/>
      <c r="F65" s="36"/>
      <c r="G65" s="37"/>
      <c r="H65" s="38"/>
    </row>
    <row r="66" ht="20.1" customHeight="1" spans="1:8">
      <c r="A66" s="8"/>
      <c r="B66" s="28"/>
      <c r="C66" s="42" t="s">
        <v>88</v>
      </c>
      <c r="D66" s="30"/>
      <c r="E66" s="44"/>
      <c r="F66" s="36"/>
      <c r="G66" s="37"/>
      <c r="H66" s="38"/>
    </row>
    <row r="67" ht="20.1" customHeight="1" spans="1:8">
      <c r="A67" s="8"/>
      <c r="B67" s="28">
        <v>721</v>
      </c>
      <c r="C67" s="34" t="s">
        <v>89</v>
      </c>
      <c r="D67" s="30">
        <v>1051</v>
      </c>
      <c r="E67" s="35"/>
      <c r="F67" s="36"/>
      <c r="G67" s="37"/>
      <c r="H67" s="38"/>
    </row>
    <row r="68" ht="20.1" customHeight="1" spans="1:8">
      <c r="A68" s="8"/>
      <c r="B68" s="28" t="s">
        <v>90</v>
      </c>
      <c r="C68" s="34" t="s">
        <v>91</v>
      </c>
      <c r="D68" s="30">
        <v>1052</v>
      </c>
      <c r="E68" s="35"/>
      <c r="F68" s="36"/>
      <c r="G68" s="37"/>
      <c r="H68" s="38"/>
    </row>
    <row r="69" ht="20.1" customHeight="1" spans="1:8">
      <c r="A69" s="8"/>
      <c r="B69" s="28" t="s">
        <v>92</v>
      </c>
      <c r="C69" s="34" t="s">
        <v>93</v>
      </c>
      <c r="D69" s="30">
        <v>1053</v>
      </c>
      <c r="E69" s="35"/>
      <c r="F69" s="36"/>
      <c r="G69" s="37"/>
      <c r="H69" s="38"/>
    </row>
    <row r="70" ht="20.1" customHeight="1" spans="1:8">
      <c r="A70" s="8"/>
      <c r="B70" s="28">
        <v>723</v>
      </c>
      <c r="C70" s="42" t="s">
        <v>94</v>
      </c>
      <c r="D70" s="30">
        <v>1054</v>
      </c>
      <c r="E70" s="44"/>
      <c r="F70" s="36"/>
      <c r="G70" s="37"/>
      <c r="H70" s="38"/>
    </row>
    <row r="71" ht="20.1" customHeight="1" spans="1:8">
      <c r="A71" s="8"/>
      <c r="B71" s="28"/>
      <c r="C71" s="43" t="s">
        <v>95</v>
      </c>
      <c r="D71" s="30">
        <v>1055</v>
      </c>
      <c r="E71" s="35">
        <f>E62-E64-E67-E68+E69-E70</f>
        <v>0</v>
      </c>
      <c r="F71" s="36">
        <f t="shared" ref="F71:H71" si="13">F62-F64-F67-F68+F69-F70</f>
        <v>0</v>
      </c>
      <c r="G71" s="37">
        <f t="shared" si="13"/>
        <v>0</v>
      </c>
      <c r="H71" s="38">
        <f t="shared" si="13"/>
        <v>0</v>
      </c>
    </row>
    <row r="72" ht="12.75" customHeight="1" spans="1:8">
      <c r="A72" s="8"/>
      <c r="B72" s="28"/>
      <c r="C72" s="29" t="s">
        <v>96</v>
      </c>
      <c r="D72" s="30"/>
      <c r="E72" s="35"/>
      <c r="F72" s="36"/>
      <c r="G72" s="37"/>
      <c r="H72" s="38"/>
    </row>
    <row r="73" ht="20.1" customHeight="1" spans="1:8">
      <c r="A73" s="8"/>
      <c r="B73" s="28"/>
      <c r="C73" s="43" t="s">
        <v>97</v>
      </c>
      <c r="D73" s="30">
        <v>1056</v>
      </c>
      <c r="E73" s="35">
        <v>0</v>
      </c>
      <c r="F73" s="36">
        <v>0</v>
      </c>
      <c r="G73" s="37">
        <v>0</v>
      </c>
      <c r="H73" s="38">
        <v>0</v>
      </c>
    </row>
    <row r="74" ht="12" customHeight="1" spans="1:8">
      <c r="A74" s="8"/>
      <c r="B74" s="28"/>
      <c r="C74" s="29" t="s">
        <v>98</v>
      </c>
      <c r="D74" s="30"/>
      <c r="E74" s="35"/>
      <c r="F74" s="36"/>
      <c r="G74" s="37"/>
      <c r="H74" s="38"/>
    </row>
    <row r="75" ht="20.1" customHeight="1" spans="1:8">
      <c r="A75" s="8"/>
      <c r="B75" s="28"/>
      <c r="C75" s="34" t="s">
        <v>99</v>
      </c>
      <c r="D75" s="30">
        <v>1057</v>
      </c>
      <c r="E75" s="44"/>
      <c r="F75" s="36"/>
      <c r="G75" s="37"/>
      <c r="H75" s="38"/>
    </row>
    <row r="76" ht="20.1" customHeight="1" spans="1:8">
      <c r="A76" s="8"/>
      <c r="B76" s="28"/>
      <c r="C76" s="34" t="s">
        <v>100</v>
      </c>
      <c r="D76" s="30">
        <v>1058</v>
      </c>
      <c r="E76" s="44"/>
      <c r="F76" s="36"/>
      <c r="G76" s="37"/>
      <c r="H76" s="38"/>
    </row>
    <row r="77" ht="20.1" customHeight="1" spans="1:8">
      <c r="A77" s="8"/>
      <c r="B77" s="28"/>
      <c r="C77" s="34" t="s">
        <v>101</v>
      </c>
      <c r="D77" s="30">
        <v>1059</v>
      </c>
      <c r="E77" s="44"/>
      <c r="F77" s="36"/>
      <c r="G77" s="37"/>
      <c r="H77" s="38"/>
    </row>
    <row r="78" ht="20.1" customHeight="1" spans="1:8">
      <c r="A78" s="8"/>
      <c r="B78" s="28"/>
      <c r="C78" s="34" t="s">
        <v>102</v>
      </c>
      <c r="D78" s="30">
        <v>1060</v>
      </c>
      <c r="E78" s="44"/>
      <c r="F78" s="36"/>
      <c r="G78" s="37"/>
      <c r="H78" s="38"/>
    </row>
    <row r="79" ht="20.1" customHeight="1" spans="1:8">
      <c r="A79" s="8"/>
      <c r="B79" s="28"/>
      <c r="C79" s="34" t="s">
        <v>103</v>
      </c>
      <c r="D79" s="30"/>
      <c r="E79" s="44"/>
      <c r="F79" s="36"/>
      <c r="G79" s="37"/>
      <c r="H79" s="38"/>
    </row>
    <row r="80" ht="20.1" customHeight="1" spans="1:8">
      <c r="A80" s="8"/>
      <c r="B80" s="28"/>
      <c r="C80" s="34" t="s">
        <v>104</v>
      </c>
      <c r="D80" s="30">
        <v>1061</v>
      </c>
      <c r="E80" s="44"/>
      <c r="F80" s="36"/>
      <c r="G80" s="37"/>
      <c r="H80" s="38"/>
    </row>
    <row r="81" ht="20.1" customHeight="1" spans="1:8">
      <c r="A81" s="8"/>
      <c r="B81" s="17"/>
      <c r="C81" s="45" t="s">
        <v>105</v>
      </c>
      <c r="D81" s="46">
        <v>1062</v>
      </c>
      <c r="E81" s="47"/>
      <c r="F81" s="48"/>
      <c r="G81" s="49"/>
      <c r="H81" s="50"/>
    </row>
  </sheetData>
  <mergeCells count="60">
    <mergeCell ref="B2:H2"/>
    <mergeCell ref="B3:H3"/>
    <mergeCell ref="E6:H6"/>
    <mergeCell ref="B6:B7"/>
    <mergeCell ref="B9:B10"/>
    <mergeCell ref="B36:B37"/>
    <mergeCell ref="B42:B43"/>
    <mergeCell ref="B54:B55"/>
    <mergeCell ref="B56:B57"/>
    <mergeCell ref="B62:B63"/>
    <mergeCell ref="B64:B65"/>
    <mergeCell ref="B71:B72"/>
    <mergeCell ref="B73:B74"/>
    <mergeCell ref="C6:C7"/>
    <mergeCell ref="D6:D7"/>
    <mergeCell ref="D9:D10"/>
    <mergeCell ref="D36:D37"/>
    <mergeCell ref="D42:D43"/>
    <mergeCell ref="D54:D55"/>
    <mergeCell ref="D56:D57"/>
    <mergeCell ref="D62:D63"/>
    <mergeCell ref="D64:D65"/>
    <mergeCell ref="D71:D72"/>
    <mergeCell ref="D73:D74"/>
    <mergeCell ref="E9:E10"/>
    <mergeCell ref="E36:E37"/>
    <mergeCell ref="E42:E43"/>
    <mergeCell ref="E54:E55"/>
    <mergeCell ref="E56:E57"/>
    <mergeCell ref="E62:E63"/>
    <mergeCell ref="E64:E65"/>
    <mergeCell ref="E71:E72"/>
    <mergeCell ref="E73:E74"/>
    <mergeCell ref="F9:F10"/>
    <mergeCell ref="F36:F37"/>
    <mergeCell ref="F42:F43"/>
    <mergeCell ref="F54:F55"/>
    <mergeCell ref="F56:F57"/>
    <mergeCell ref="F62:F63"/>
    <mergeCell ref="F64:F65"/>
    <mergeCell ref="F71:F72"/>
    <mergeCell ref="F73:F74"/>
    <mergeCell ref="G9:G10"/>
    <mergeCell ref="G36:G37"/>
    <mergeCell ref="G42:G43"/>
    <mergeCell ref="G54:G55"/>
    <mergeCell ref="G56:G57"/>
    <mergeCell ref="G62:G63"/>
    <mergeCell ref="G64:G65"/>
    <mergeCell ref="G71:G72"/>
    <mergeCell ref="G73:G74"/>
    <mergeCell ref="H9:H10"/>
    <mergeCell ref="H36:H37"/>
    <mergeCell ref="H42:H43"/>
    <mergeCell ref="H54:H55"/>
    <mergeCell ref="H56:H57"/>
    <mergeCell ref="H62:H63"/>
    <mergeCell ref="H64:H65"/>
    <mergeCell ref="H71:H72"/>
    <mergeCell ref="H73:H7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- PC</dc:creator>
  <cp:lastModifiedBy>Radmilo Guševac</cp:lastModifiedBy>
  <dcterms:created xsi:type="dcterms:W3CDTF">2024-05-16T07:31:00Z</dcterms:created>
  <dcterms:modified xsi:type="dcterms:W3CDTF">2024-05-16T07:39:28Z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A1598EB24B5D43AEB01CC101313637C2_12</vt:lpwstr>
  </property>
  <property fmtid="{D5CDD505-2E9C-101B-9397-08002B2CF9AE}" pid="3" name="KSOProductBuildVer">
    <vt:lpwstr>1033-12.2.0.16909</vt:lpwstr>
  </property>
</Properties>
</file>